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riance"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7" customWidth="1" min="1" max="1"/>
    <col width="14" customWidth="1" min="2" max="2"/>
    <col width="14" customWidth="1" min="3" max="3"/>
    <col width="13" customWidth="1" min="4" max="4"/>
    <col width="17" customWidth="1" min="5" max="5"/>
    <col width="22" customWidth="1" min="6" max="6"/>
    <col width="21" customWidth="1" min="7" max="7"/>
    <col width="18" customWidth="1" min="8" max="8"/>
    <col width="23" customWidth="1" min="9" max="9"/>
    <col width="19" customWidth="1" min="10" max="10"/>
    <col width="21" customWidth="1" min="11" max="11"/>
    <col width="26" customWidth="1" min="12" max="12"/>
    <col width="22" customWidth="1" min="13" max="13"/>
    <col width="13" customWidth="1" min="14" max="14"/>
  </cols>
  <sheetData>
    <row r="1">
      <c r="A1" s="1" t="inlineStr">
        <is>
          <t>ingredient_id</t>
        </is>
      </c>
      <c r="B1" s="1" t="inlineStr">
        <is>
          <t>ingredient</t>
        </is>
      </c>
      <c r="C1" s="1" t="inlineStr">
        <is>
          <t>stock_unit</t>
        </is>
      </c>
      <c r="D1" s="1" t="inlineStr">
        <is>
          <t>par_level</t>
        </is>
      </c>
      <c r="E1" s="1" t="inlineStr">
        <is>
          <t>opening_count</t>
        </is>
      </c>
      <c r="F1" s="1" t="inlineStr">
        <is>
          <t>received_in_period</t>
        </is>
      </c>
      <c r="G1" s="1" t="inlineStr">
        <is>
          <t>theoretical_usage</t>
        </is>
      </c>
      <c r="H1" s="1" t="inlineStr">
        <is>
          <t>recorded_waste</t>
        </is>
      </c>
      <c r="I1" s="1" t="inlineStr">
        <is>
          <t>theoretical_closing</t>
        </is>
      </c>
      <c r="J1" s="1" t="inlineStr">
        <is>
          <t>counted_closing</t>
        </is>
      </c>
      <c r="K1" s="1" t="inlineStr">
        <is>
          <t>variance_quantity</t>
        </is>
      </c>
      <c r="L1" s="1" t="inlineStr">
        <is>
          <t>standard_unit_cost_cad</t>
        </is>
      </c>
      <c r="M1" s="1" t="inlineStr">
        <is>
          <t>variance_value_cad</t>
        </is>
      </c>
      <c r="N1" s="1" t="inlineStr">
        <is>
          <t>below_par</t>
        </is>
      </c>
    </row>
    <row r="2">
      <c r="A2" t="inlineStr">
        <is>
          <t>ING-01</t>
        </is>
      </c>
      <c r="B2" t="inlineStr">
        <is>
          <t>Bread Flour</t>
        </is>
      </c>
      <c r="C2" t="inlineStr">
        <is>
          <t>kg</t>
        </is>
      </c>
      <c r="D2" t="n">
        <v>18</v>
      </c>
      <c r="E2" t="n">
        <v>197</v>
      </c>
      <c r="F2" t="n">
        <v>60</v>
      </c>
      <c r="G2" t="n">
        <v>237.689</v>
      </c>
      <c r="H2" t="n">
        <v>0.65</v>
      </c>
      <c r="I2">
        <f>ROUND(E2+F2-G2-H2,2)</f>
        <v/>
      </c>
      <c r="J2" t="n">
        <v>17.41</v>
      </c>
      <c r="K2">
        <f>ROUND(J2-I2,2)</f>
        <v/>
      </c>
      <c r="L2" t="n">
        <v>1.46</v>
      </c>
      <c r="M2">
        <f>ROUND(K2*L2,2)</f>
        <v/>
      </c>
      <c r="N2">
        <f>IF(J2&lt;D2,"yes","no")</f>
        <v/>
      </c>
    </row>
    <row r="3">
      <c r="A3" t="inlineStr">
        <is>
          <t>ING-02</t>
        </is>
      </c>
      <c r="B3" t="inlineStr">
        <is>
          <t>Butter</t>
        </is>
      </c>
      <c r="C3" t="inlineStr">
        <is>
          <t>kg</t>
        </is>
      </c>
      <c r="D3" t="n">
        <v>20</v>
      </c>
      <c r="E3" t="n">
        <v>40</v>
      </c>
      <c r="F3" t="n">
        <v>72</v>
      </c>
      <c r="G3" t="n">
        <v>25.83</v>
      </c>
      <c r="H3" t="n">
        <v>0.95</v>
      </c>
      <c r="I3">
        <f>ROUND(E3+F3-G3-H3,2)</f>
        <v/>
      </c>
      <c r="J3" t="n">
        <v>85.62</v>
      </c>
      <c r="K3">
        <f>ROUND(J3-I3,2)</f>
        <v/>
      </c>
      <c r="L3" t="n">
        <v>7.79</v>
      </c>
      <c r="M3">
        <f>ROUND(K3*L3,2)</f>
        <v/>
      </c>
      <c r="N3">
        <f>IF(J3&lt;D3,"yes","no")</f>
        <v/>
      </c>
    </row>
    <row r="4">
      <c r="A4" t="inlineStr">
        <is>
          <t>ING-03</t>
        </is>
      </c>
      <c r="B4" t="inlineStr">
        <is>
          <t>Eggs</t>
        </is>
      </c>
      <c r="C4" t="inlineStr">
        <is>
          <t>each</t>
        </is>
      </c>
      <c r="D4" t="n">
        <v>22</v>
      </c>
      <c r="E4" t="n">
        <v>44</v>
      </c>
      <c r="F4" t="n">
        <v>84</v>
      </c>
      <c r="G4" t="n">
        <v>0</v>
      </c>
      <c r="H4" t="n">
        <v>5</v>
      </c>
      <c r="I4">
        <f>ROUND(E4+F4-G4-H4,2)</f>
        <v/>
      </c>
      <c r="J4" t="n">
        <v>120</v>
      </c>
      <c r="K4">
        <f>ROUND(J4-I4,2)</f>
        <v/>
      </c>
      <c r="L4" t="n">
        <v>0.35</v>
      </c>
      <c r="M4">
        <f>ROUND(K4*L4,2)</f>
        <v/>
      </c>
      <c r="N4">
        <f>IF(J4&lt;D4,"yes","no")</f>
        <v/>
      </c>
    </row>
    <row r="5">
      <c r="A5" t="inlineStr">
        <is>
          <t>ING-04</t>
        </is>
      </c>
      <c r="B5" t="inlineStr">
        <is>
          <t>Sugar</t>
        </is>
      </c>
      <c r="C5" t="inlineStr">
        <is>
          <t>kg</t>
        </is>
      </c>
      <c r="D5" t="n">
        <v>24</v>
      </c>
      <c r="E5" t="n">
        <v>48</v>
      </c>
      <c r="F5" t="n">
        <v>96</v>
      </c>
      <c r="G5" t="n">
        <v>9.52</v>
      </c>
      <c r="H5" t="n">
        <v>1.25</v>
      </c>
      <c r="I5">
        <f>ROUND(E5+F5-G5-H5,2)</f>
        <v/>
      </c>
      <c r="J5" t="n">
        <v>134.33</v>
      </c>
      <c r="K5">
        <f>ROUND(J5-I5,2)</f>
        <v/>
      </c>
      <c r="L5" t="n">
        <v>2.03</v>
      </c>
      <c r="M5">
        <f>ROUND(K5*L5,2)</f>
        <v/>
      </c>
      <c r="N5">
        <f>IF(J5&lt;D5,"yes","no")</f>
        <v/>
      </c>
    </row>
    <row r="6">
      <c r="A6" t="inlineStr">
        <is>
          <t>ING-05</t>
        </is>
      </c>
      <c r="B6" t="inlineStr">
        <is>
          <t>Dark Chocolate</t>
        </is>
      </c>
      <c r="C6" t="inlineStr">
        <is>
          <t>kg</t>
        </is>
      </c>
      <c r="D6" t="n">
        <v>26</v>
      </c>
      <c r="E6" t="n">
        <v>52</v>
      </c>
      <c r="F6" t="n">
        <v>108</v>
      </c>
      <c r="G6" t="n">
        <v>8.75</v>
      </c>
      <c r="H6" t="n">
        <v>1.05</v>
      </c>
      <c r="I6">
        <f>ROUND(E6+F6-G6-H6,2)</f>
        <v/>
      </c>
      <c r="J6" t="n">
        <v>149.85</v>
      </c>
      <c r="K6">
        <f>ROUND(J6-I6,2)</f>
        <v/>
      </c>
      <c r="L6" t="n">
        <v>9.16</v>
      </c>
      <c r="M6">
        <f>ROUND(K6*L6,2)</f>
        <v/>
      </c>
      <c r="N6">
        <f>IF(J6&lt;D6,"yes","no")</f>
        <v/>
      </c>
    </row>
    <row r="7">
      <c r="A7" t="inlineStr">
        <is>
          <t>ING-06</t>
        </is>
      </c>
      <c r="B7" t="inlineStr">
        <is>
          <t>Fresh Yeast</t>
        </is>
      </c>
      <c r="C7" t="inlineStr">
        <is>
          <t>kg</t>
        </is>
      </c>
      <c r="D7" t="n">
        <v>28</v>
      </c>
      <c r="E7" t="n">
        <v>56</v>
      </c>
      <c r="F7" t="n">
        <v>120</v>
      </c>
      <c r="G7" t="n">
        <v>2.66</v>
      </c>
      <c r="H7" t="n">
        <v>1.55</v>
      </c>
      <c r="I7">
        <f>ROUND(E7+F7-G7-H7,2)</f>
        <v/>
      </c>
      <c r="J7" t="n">
        <v>172.39</v>
      </c>
      <c r="K7">
        <f>ROUND(J7-I7,2)</f>
        <v/>
      </c>
      <c r="L7" t="n">
        <v>5.2</v>
      </c>
      <c r="M7">
        <f>ROUND(K7*L7,2)</f>
        <v/>
      </c>
      <c r="N7">
        <f>IF(J7&lt;D7,"yes","no")</f>
        <v/>
      </c>
    </row>
    <row r="8">
      <c r="B8" s="2" t="inlineStr">
        <is>
          <t>TOTAL</t>
        </is>
      </c>
      <c r="M8">
        <f>ROUND(SUM(M2:M7),2)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Copper Oven Bakery inventory variance</t>
        </is>
      </c>
    </row>
    <row r="3" ht="28" customHeight="1">
      <c r="A3" s="4" t="inlineStr">
        <is>
          <t>Period 2026-08-20 to 2026-09-02.</t>
        </is>
      </c>
    </row>
    <row r="4" ht="28" customHeight="1">
      <c r="A4" s="4" t="inlineStr">
        <is>
          <t>theoretical_usage is built from the sales table multiplied by the as-purchased recipe quantities in recipe-costing.xlsx, so it already carries the yield adjustment.</t>
        </is>
      </c>
    </row>
    <row r="5" ht="28" customHeight="1">
      <c r="A5" s="4" t="inlineStr">
        <is>
          <t>counted_closing is the physical count in inventory-count-sheet.csv. Column K is the variance a manager acts on; column M prices it at standard cost.</t>
        </is>
      </c>
    </row>
    <row r="6" ht="28" customHeight="1">
      <c r="A6" s="4" t="inlineStr">
        <is>
          <t>Closing stock runs high against menu usage for several items. The purchase volumes come from the shared operating model, which was generated to exercise supplier price history rather than to model a calibrated kitchen. The arithmetic is exact either way.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inventory-variance.xlsx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